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4\1 výzva\"/>
    </mc:Choice>
  </mc:AlternateContent>
  <xr:revisionPtr revIDLastSave="0" documentId="13_ncr:1_{12397D9D-CDE8-4F3B-B315-2C29690FCCAB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P7" i="1" l="1"/>
  <c r="S7" i="1"/>
  <c r="T7" i="1"/>
  <c r="P8" i="1"/>
  <c r="S8" i="1"/>
  <c r="T8" i="1"/>
  <c r="S9" i="1" l="1"/>
  <c r="T9" i="1"/>
  <c r="P9" i="1"/>
  <c r="P10" i="1"/>
  <c r="P11" i="1"/>
  <c r="P12" i="1"/>
  <c r="S10" i="1"/>
  <c r="T10" i="1"/>
  <c r="S11" i="1"/>
  <c r="T11" i="1"/>
  <c r="S12" i="1"/>
  <c r="T12" i="1"/>
  <c r="Q15" i="1" l="1"/>
  <c r="R15" i="1"/>
</calcChain>
</file>

<file path=xl/sharedStrings.xml><?xml version="1.0" encoding="utf-8"?>
<sst xmlns="http://schemas.openxmlformats.org/spreadsheetml/2006/main" count="77" uniqueCount="61">
  <si>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</si>
  <si>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</si>
  <si>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</si>
  <si>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</si>
  <si>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</si>
  <si>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</si>
  <si>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</si>
  <si>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</si>
  <si>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</si>
  <si>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</si>
  <si>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</si>
  <si>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</si>
  <si>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30214000-2 - Pracovní stanice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</si>
  <si>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</si>
  <si>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</si>
  <si>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</si>
  <si>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</si>
  <si>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</si>
  <si>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</si>
  <si>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</si>
  <si>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</si>
  <si>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</si>
  <si>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</si>
  <si>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</si>
  <si>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</si>
  <si>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</si>
  <si>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</si>
  <si>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</si>
  <si>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</si>
  <si>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</si>
  <si>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</si>
  <si>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</si>
  <si>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</si>
  <si>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do 30.11.2022</t>
  </si>
  <si>
    <t>Ing. Roman Polák,
Tel.: 37763 8753</t>
  </si>
  <si>
    <t>Univerzitní 22,
301 00 Plzeň,
Fakulta strojní - Regionální technologický institut,
místnost UX 229</t>
  </si>
  <si>
    <t xml:space="preserve">Příloha č. 2 Kupní smlouvy - technická specifikace
Výpočetní technika (III.) 114 - 2022 </t>
  </si>
  <si>
    <t>Kancelářský notebook</t>
  </si>
  <si>
    <t>Záruka na zboží min. 36 měsíců.</t>
  </si>
  <si>
    <t>Záruka na zboží min. 36 měsíců, servis NBD on site.</t>
  </si>
  <si>
    <t>Dokovací stanice k pol.č. 2</t>
  </si>
  <si>
    <t>Provedení notebooku klasické.
Výkon procesoru v Passmark CPU více než 13 500 bodů (platné ke dni 22.9.2022), minimálně 10 fyzických jder.
Operační paměť minimálně 16 GB.
SSD disk o kapacitě minimálně 500 GB.
Integrovaná wifi karta.
Display 15,6" s min. Full HD rozlišením min. 1920x1080 provedení matné nebo antireflexní. 
Technologie displeje IPS, VA nebo varianty těchto technologií.
Webkamera a mikrofon.
Síťová karta 1 Gb/s Ethernet s podporou PXE.
Konektor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Podpora TPM 2.0 (Trusted Platform Module).
Kovový nebo kompozitní vnitřní rám.
CZ Klávesnice s podsvícením nebo alternativním způsobem zlepšení viditelnosti ve tmě.
Klávesnice s numerickou klávesnicí musí být odolná proti polití.
Notebook musí obsahovat digitální grafický výstup.
Podpora dokování.
Hmotnost maximálně 2 kg.
Podpora prostřednictvím internetu musí umožňovat stahování ovladačů a manuálu z internetu adresně pro konkrétní zadaný typ (sériové číslo) zařízení.
Záruka na zboží min. 36 měsíců, servis NBD on site.</t>
  </si>
  <si>
    <t>Dokovací stanice kompatibilní s položkou č. 2.
Připojení konektorem USB-C.
Záruka na zboží min. 36 měsíců.</t>
  </si>
  <si>
    <t>Počítač</t>
  </si>
  <si>
    <t>do 23.12.2022</t>
  </si>
  <si>
    <t>ANO</t>
  </si>
  <si>
    <t>DECODIS
TK04020195</t>
  </si>
  <si>
    <t>Ing. Markéta Lintimerová,
Tel.: 37763 2543</t>
  </si>
  <si>
    <t>Technická 8,
301 00 Plzeň,
Fakulta aplikovaných věd - Nové technologie pro informační společnost,
místnost UN 526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</si>
  <si>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</si>
  <si>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13,3"-14,5" včetně 1ks dokovací stanice</t>
  </si>
  <si>
    <t>Notebook 13,3"-14,5" včetně 2ks dokovacích stanic</t>
  </si>
  <si>
    <t xml:space="preserve">
Procesor architektury x86-64.
Výkon procesoru v Passmark CPU více než 34 000 bodů, minimálně 8 fyzických jader.
Operační paměť typu DDR4 minimálně 64 GB (rozšiřitelná pomocí volných slotů na min. 128GB).
Grafický výstup DisplayPort s podporou 5k při 60 Hz.
Síťová karta 1 Gb/s Ethernet.
2x SSD disk NVMe M.2 o kapacitě minimálně 500 GB.
Alespoň jedna volná pozice pro interní disky 3,5", rozhraní SATAIII.
Minimálně 6 USB portů, z toho minimálně 4 USB 3.0 porty.
V předním panelu minimálně 2x USB 3.0.
Podpora bootování z USB.
Velikost počítačové skříně: microtower nebo větší.
Skříň nesmí být plombovaná a musí umožňovat snadné otevření.
Operační systém Windows 64-bit Pro - OS Windows požadujeme z důvodu kompatibility s interními aplikacemi ZČU (Stag, Magion,...).
Existence ovladačů použitého HW v jádře Linuxu.
Min. 60 měsíců záruční servis NBD on site.</t>
  </si>
  <si>
    <r>
      <t xml:space="preserve">Procesor architektury x86-64. 
Výkon procesoru více než 17 000 bodů získaných v benchmarku CPU Mark v software PerformanceTest dostupného na: 
</t>
    </r>
    <r>
      <rPr>
        <i/>
        <sz val="11"/>
        <color theme="1"/>
        <rFont val="Calibri"/>
        <family val="2"/>
        <charset val="238"/>
        <scheme val="minor"/>
      </rPr>
      <t>http://www.passmark.com/products/pt.htm.</t>
    </r>
    <r>
      <rPr>
        <sz val="11"/>
        <color theme="1"/>
        <rFont val="Calibri"/>
        <family val="2"/>
        <charset val="238"/>
        <scheme val="minor"/>
      </rPr>
      <t xml:space="preserve">
Operační paměť minimálně 32 GB.
Úložiště typu SSD o kapacitě minimálně 500 GB.
Integrovaná wifi karta.
Matný display o velikosti 13,3" až 14,5" s rozlišením min. 1920x1080, technologie IPS.
Integrovaná síťová karta.
Min. 2x USB 3.1 a 2x USB-C s podporou DisplayPort 1.4 a napájení notebooku.
Integrovaná webkamera.
Operační systém Windows 64 bit - OS Windows požadujeme z důvodu kompatibility s interními aplikacemi ZČU (Stag, Magion,...).
CZ Klávesnice s podsvícením nebo alternativním způsobem zlepšení viditelnosti ve tmě.
Notebook musí obsahovat grafický výstup HDMI (nebo realizovaný pře USB dongle).
Minimální kapacita baterie 45Wh.
Maximální hmotnost 1,5 kg, maximální výška 2 cm. 
</t>
    </r>
    <r>
      <rPr>
        <b/>
        <sz val="11"/>
        <color theme="1"/>
        <rFont val="Calibri"/>
        <family val="2"/>
        <charset val="238"/>
        <scheme val="minor"/>
      </rPr>
      <t>Včetně dokovací stanice:</t>
    </r>
    <r>
      <rPr>
        <sz val="11"/>
        <color theme="1"/>
        <rFont val="Calibri"/>
        <family val="2"/>
        <charset val="238"/>
        <scheme val="minor"/>
      </rPr>
      <t xml:space="preserve"> s minimálně 3x portem USB 3.0, 2x digitálním grafickým výstupem, síťovým konektorem (RJ-45) a vlastním napájecím adaptérem. 
Záruka min. 48 měsíců, servis NBD on site.</t>
    </r>
  </si>
  <si>
    <r>
      <t xml:space="preserve">Procesor architektury x86-64. 
Výkon procesoru více než 17 000 bodů získaných v benchmarku CPU Mark v software PerformanceTest dostupného na:     
</t>
    </r>
    <r>
      <rPr>
        <i/>
        <sz val="11"/>
        <color theme="1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
Operační paměť minimálně 32 GB.
Úložiště typu SSD o kapacitě minimálně 500 GB.
Integrovaná wifi karta.
Matný display o velikosti 13,3" až 14,5" s rozlišením min. 1920x1080, technologie IPS
Integrovaná síťová karta.
Min. 2x USB 3.1 a 2x USB-C s podporou DisplayPort 1.4 a napájení notebooku.
Integrovaná webkamera.
Operační systém Windows 64 bit - OS Windows požadujeme z důvodu kompatibility s interními aplikacemi ZČU (Stag, Magion,...).
CZ Klávesnice s podsvícením nebo alternativním způsobem zlepšení viditelnosti ve tmě.
Notebook musí obsahovat grafický výstup HDMI (nebo realizovaný pře USB dongle).
Minimální kapacita baterie 45Wh.
Maximální hmotnost 1,5 kg, maximální výška 2 cm. 
</t>
    </r>
    <r>
      <rPr>
        <b/>
        <sz val="11"/>
        <color theme="1"/>
        <rFont val="Calibri"/>
        <family val="2"/>
        <charset val="238"/>
        <scheme val="minor"/>
      </rPr>
      <t>Včetně 2 ks dokovacích stanic:</t>
    </r>
    <r>
      <rPr>
        <sz val="11"/>
        <color theme="1"/>
        <rFont val="Calibri"/>
        <family val="2"/>
        <charset val="238"/>
        <scheme val="minor"/>
      </rPr>
      <t xml:space="preserve"> s minimálně 3x portem USB 3.0, 2x digitálním grafickým výstupem, síťovým konektorem (RJ-45) a vlastním napájecím adaptérem. 
Záruka min. 48 měsíců, servis NBD on site.</t>
    </r>
  </si>
  <si>
    <t>Notebook 13,3"-14,5"</t>
  </si>
  <si>
    <r>
      <t xml:space="preserve">Procesor architektury x86-64. 
Výkon procesoru více než 17 000 bodů získaných v benchmarku CPU Mark v software PerformanceTest dostupného na:     
</t>
    </r>
    <r>
      <rPr>
        <i/>
        <sz val="11"/>
        <color theme="1"/>
        <rFont val="Calibri"/>
        <family val="2"/>
        <charset val="238"/>
        <scheme val="minor"/>
      </rPr>
      <t>http://www.passmark.com/products/pt.htm.</t>
    </r>
    <r>
      <rPr>
        <sz val="11"/>
        <color theme="1"/>
        <rFont val="Calibri"/>
        <family val="2"/>
        <charset val="238"/>
        <scheme val="minor"/>
      </rPr>
      <t xml:space="preserve">
Operační paměť minimálně 32 GB.
Úložiště typu SSD o kapacitě minimálně 500 GB.
Integrovaná wifi karta.
Matný display o velikosti 13,3" až 14,5" s rozlišením min. 1920x1080, technologie IPS.
Integrovaná síťová karta.
Min. 2x USB 3.1 a 2x USB-C s podporou DisplayPort 1.4 a napájení notebooku.
Integrovaná webkamera.
Operační systém Windows 64 bit Pro - OS Windows požadujeme z důvodu kompatibility s interními aplikacemi ZČU (Stag, Magion,...).
CZ Klávesnice s podsvícením nebo alternativním způsobem zlepšení viditelnosti ve tmě.
Notebook musí obsahovat grafický výstup HDMI (nebo realizovaný pře USB dongle) s podporou rozlišení 5120 x 1440 (DQHD).
Minimální kapacita baterie 45Wh.
Maximální hmotnost 1,5 kg, maximální výška 2 cm. 
Záruka min. 48 měsíců, servis NBD on site.</t>
    </r>
  </si>
  <si>
    <t>Termín dodání</t>
  </si>
  <si>
    <t>Záruka na zboží min. 48 měsíců, servis NBD on site.</t>
  </si>
  <si>
    <t>Záruka na zboží min. 60 měsíců, servis NBD on site.</t>
  </si>
  <si>
    <t>Záruka na zboží min.  48 měsíců, 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</si>
</sst>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6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3" borderId="21" xfId="0" applyNumberFormat="1" applyFill="1" applyBorder="1" applyAlignment="1">
      <alignment horizontal="right" vertical="center" inden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21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 indent="1"/>
    </xf>
    <xf numFmtId="0" fontId="3" fillId="6" borderId="2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26" fillId="4" borderId="24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11" fillId="3" borderId="20" xfId="0" applyNumberFormat="1" applyFont="1" applyFill="1" applyBorder="1" applyAlignment="1">
      <alignment horizontal="center" vertical="center" wrapText="1"/>
    </xf>
    <xf numFmtId="0" fontId="11" fillId="3" borderId="22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3" borderId="17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11" fillId="3" borderId="17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3" borderId="12" xfId="0" applyNumberFormat="1" applyFont="1" applyFill="1" applyBorder="1" applyAlignment="1">
      <alignment horizontal="center" vertical="center" wrapText="1"/>
    </xf>
    <xf numFmtId="0" fontId="5" fillId="3" borderId="2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0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51" zoomScaleNormal="51" workbookViewId="0">
      <selection activeCell="R7" sqref="R7:R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3.85546875" style="5" customWidth="1"/>
    <col min="12" max="12" width="31" style="5" customWidth="1"/>
    <col min="13" max="13" width="26.7109375" style="5" customWidth="1"/>
    <col min="14" max="14" width="33.8554687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4.42578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130" t="s">
        <v>36</v>
      </c>
      <c r="C1" s="131"/>
      <c r="D1" s="13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2"/>
      <c r="E3" s="102"/>
      <c r="F3" s="10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2"/>
      <c r="E4" s="102"/>
      <c r="F4" s="102"/>
      <c r="G4" s="102"/>
      <c r="H4" s="10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2" t="s">
        <v>2</v>
      </c>
      <c r="H5" s="13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49</v>
      </c>
      <c r="L6" s="41" t="s">
        <v>19</v>
      </c>
      <c r="M6" s="42" t="s">
        <v>20</v>
      </c>
      <c r="N6" s="41" t="s">
        <v>21</v>
      </c>
      <c r="O6" s="39" t="s">
        <v>57</v>
      </c>
      <c r="P6" s="41" t="s">
        <v>22</v>
      </c>
      <c r="Q6" s="39" t="s">
        <v>5</v>
      </c>
      <c r="R6" s="43" t="s">
        <v>6</v>
      </c>
      <c r="S6" s="101" t="s">
        <v>7</v>
      </c>
      <c r="T6" s="101" t="s">
        <v>8</v>
      </c>
      <c r="U6" s="41" t="s">
        <v>23</v>
      </c>
      <c r="V6" s="39" t="s">
        <v>24</v>
      </c>
    </row>
    <row r="7" spans="1:22" ht="86.25" customHeight="1" thickTop="1" x14ac:dyDescent="0.25">
      <c r="A7" s="20"/>
      <c r="B7" s="48">
        <v>1</v>
      </c>
      <c r="C7" s="49" t="s">
        <v>40</v>
      </c>
      <c r="D7" s="50">
        <v>2</v>
      </c>
      <c r="E7" s="51" t="s">
        <v>26</v>
      </c>
      <c r="F7" s="91" t="s">
        <v>42</v>
      </c>
      <c r="G7" s="103"/>
      <c r="H7" s="80" t="s">
        <v>31</v>
      </c>
      <c r="I7" s="134" t="s">
        <v>32</v>
      </c>
      <c r="J7" s="136" t="s">
        <v>31</v>
      </c>
      <c r="K7" s="137"/>
      <c r="L7" s="89" t="s">
        <v>38</v>
      </c>
      <c r="M7" s="138" t="s">
        <v>34</v>
      </c>
      <c r="N7" s="140" t="s">
        <v>35</v>
      </c>
      <c r="O7" s="142" t="s">
        <v>33</v>
      </c>
      <c r="P7" s="81">
        <f t="shared" ref="P7:P12" si="0">D7*Q7</f>
        <v>12000</v>
      </c>
      <c r="Q7" s="52">
        <v>6000</v>
      </c>
      <c r="R7" s="109"/>
      <c r="S7" s="82">
        <f t="shared" ref="S7:S12" si="1">D7*R7</f>
        <v>0</v>
      </c>
      <c r="T7" s="83" t="str">
        <f t="shared" ref="T7" si="2">IF(ISNUMBER(R7), IF(R7&gt;Q7,"NEVYHOVUJE","VYHOVUJE")," ")</f>
        <v xml:space="preserve"> </v>
      </c>
      <c r="U7" s="122"/>
      <c r="V7" s="51" t="s">
        <v>13</v>
      </c>
    </row>
    <row r="8" spans="1:22" ht="395.25" customHeight="1" thickBot="1" x14ac:dyDescent="0.3">
      <c r="A8" s="20"/>
      <c r="B8" s="84">
        <v>2</v>
      </c>
      <c r="C8" s="85" t="s">
        <v>37</v>
      </c>
      <c r="D8" s="86">
        <v>2</v>
      </c>
      <c r="E8" s="87" t="s">
        <v>26</v>
      </c>
      <c r="F8" s="92" t="s">
        <v>41</v>
      </c>
      <c r="G8" s="104"/>
      <c r="H8" s="104"/>
      <c r="I8" s="135"/>
      <c r="J8" s="115"/>
      <c r="K8" s="117"/>
      <c r="L8" s="90" t="s">
        <v>39</v>
      </c>
      <c r="M8" s="139"/>
      <c r="N8" s="141"/>
      <c r="O8" s="128"/>
      <c r="P8" s="69">
        <f t="shared" si="0"/>
        <v>48000</v>
      </c>
      <c r="Q8" s="88">
        <v>24000</v>
      </c>
      <c r="R8" s="110"/>
      <c r="S8" s="70">
        <f t="shared" si="1"/>
        <v>0</v>
      </c>
      <c r="T8" s="71" t="str">
        <f t="shared" ref="T8:T9" si="3">IF(ISNUMBER(R8), IF(R8&gt;Q8,"NEVYHOVUJE","VYHOVUJE")," ")</f>
        <v xml:space="preserve"> </v>
      </c>
      <c r="U8" s="123"/>
      <c r="V8" s="87" t="s">
        <v>11</v>
      </c>
    </row>
    <row r="9" spans="1:22" ht="315.75" customHeight="1" x14ac:dyDescent="0.25">
      <c r="A9" s="20"/>
      <c r="B9" s="72">
        <v>3</v>
      </c>
      <c r="C9" s="73" t="s">
        <v>50</v>
      </c>
      <c r="D9" s="74">
        <v>1</v>
      </c>
      <c r="E9" s="75" t="s">
        <v>26</v>
      </c>
      <c r="F9" s="99" t="s">
        <v>53</v>
      </c>
      <c r="G9" s="105"/>
      <c r="H9" s="108"/>
      <c r="I9" s="143" t="s">
        <v>32</v>
      </c>
      <c r="J9" s="114" t="s">
        <v>31</v>
      </c>
      <c r="K9" s="116"/>
      <c r="L9" s="100" t="s">
        <v>60</v>
      </c>
      <c r="M9" s="162" t="s">
        <v>47</v>
      </c>
      <c r="N9" s="164" t="s">
        <v>48</v>
      </c>
      <c r="O9" s="127" t="s">
        <v>44</v>
      </c>
      <c r="P9" s="76">
        <f t="shared" si="0"/>
        <v>43000</v>
      </c>
      <c r="Q9" s="77">
        <v>43000</v>
      </c>
      <c r="R9" s="111"/>
      <c r="S9" s="78">
        <f t="shared" si="1"/>
        <v>0</v>
      </c>
      <c r="T9" s="79" t="str">
        <f t="shared" si="3"/>
        <v xml:space="preserve"> </v>
      </c>
      <c r="U9" s="124"/>
      <c r="V9" s="156" t="s">
        <v>11</v>
      </c>
    </row>
    <row r="10" spans="1:22" ht="303.75" customHeight="1" thickBot="1" x14ac:dyDescent="0.3">
      <c r="A10" s="20"/>
      <c r="B10" s="84">
        <v>4</v>
      </c>
      <c r="C10" s="85" t="s">
        <v>51</v>
      </c>
      <c r="D10" s="86">
        <v>1</v>
      </c>
      <c r="E10" s="87" t="s">
        <v>26</v>
      </c>
      <c r="F10" s="93" t="s">
        <v>54</v>
      </c>
      <c r="G10" s="104"/>
      <c r="H10" s="106"/>
      <c r="I10" s="144"/>
      <c r="J10" s="115"/>
      <c r="K10" s="117"/>
      <c r="L10" s="94" t="s">
        <v>58</v>
      </c>
      <c r="M10" s="163"/>
      <c r="N10" s="165"/>
      <c r="O10" s="128"/>
      <c r="P10" s="69">
        <f t="shared" si="0"/>
        <v>47000</v>
      </c>
      <c r="Q10" s="88">
        <v>47000</v>
      </c>
      <c r="R10" s="110"/>
      <c r="S10" s="70">
        <f t="shared" si="1"/>
        <v>0</v>
      </c>
      <c r="T10" s="71" t="str">
        <f t="shared" ref="T10:T12" si="4">IF(ISNUMBER(R10), IF(R10&gt;Q10,"NEVYHOVUJE","VYHOVUJE")," ")</f>
        <v xml:space="preserve"> </v>
      </c>
      <c r="U10" s="125"/>
      <c r="V10" s="157"/>
    </row>
    <row r="11" spans="1:22" ht="279.75" customHeight="1" x14ac:dyDescent="0.25">
      <c r="A11" s="20"/>
      <c r="B11" s="61">
        <v>5</v>
      </c>
      <c r="C11" s="62" t="s">
        <v>43</v>
      </c>
      <c r="D11" s="63">
        <v>1</v>
      </c>
      <c r="E11" s="64" t="s">
        <v>26</v>
      </c>
      <c r="F11" s="97" t="s">
        <v>52</v>
      </c>
      <c r="G11" s="106"/>
      <c r="H11" s="106"/>
      <c r="I11" s="145" t="s">
        <v>32</v>
      </c>
      <c r="J11" s="118" t="s">
        <v>45</v>
      </c>
      <c r="K11" s="120" t="s">
        <v>46</v>
      </c>
      <c r="L11" s="98" t="s">
        <v>59</v>
      </c>
      <c r="M11" s="158" t="s">
        <v>47</v>
      </c>
      <c r="N11" s="160" t="s">
        <v>48</v>
      </c>
      <c r="O11" s="127" t="s">
        <v>44</v>
      </c>
      <c r="P11" s="65">
        <f t="shared" si="0"/>
        <v>45000</v>
      </c>
      <c r="Q11" s="66">
        <v>45000</v>
      </c>
      <c r="R11" s="112"/>
      <c r="S11" s="67">
        <f t="shared" si="1"/>
        <v>0</v>
      </c>
      <c r="T11" s="68" t="str">
        <f t="shared" si="4"/>
        <v xml:space="preserve"> </v>
      </c>
      <c r="U11" s="125"/>
      <c r="V11" s="64" t="s">
        <v>12</v>
      </c>
    </row>
    <row r="12" spans="1:22" ht="312" customHeight="1" thickBot="1" x14ac:dyDescent="0.3">
      <c r="A12" s="20"/>
      <c r="B12" s="53">
        <v>6</v>
      </c>
      <c r="C12" s="54" t="s">
        <v>55</v>
      </c>
      <c r="D12" s="55">
        <v>1</v>
      </c>
      <c r="E12" s="56" t="s">
        <v>26</v>
      </c>
      <c r="F12" s="95" t="s">
        <v>56</v>
      </c>
      <c r="G12" s="107"/>
      <c r="H12" s="106"/>
      <c r="I12" s="146"/>
      <c r="J12" s="119"/>
      <c r="K12" s="121"/>
      <c r="L12" s="96" t="s">
        <v>58</v>
      </c>
      <c r="M12" s="159"/>
      <c r="N12" s="161"/>
      <c r="O12" s="129"/>
      <c r="P12" s="57">
        <f t="shared" si="0"/>
        <v>43000</v>
      </c>
      <c r="Q12" s="58">
        <v>43000</v>
      </c>
      <c r="R12" s="113"/>
      <c r="S12" s="59">
        <f t="shared" si="1"/>
        <v>0</v>
      </c>
      <c r="T12" s="60" t="str">
        <f t="shared" si="4"/>
        <v xml:space="preserve"> </v>
      </c>
      <c r="U12" s="126"/>
      <c r="V12" s="56" t="s">
        <v>11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54" t="s">
        <v>30</v>
      </c>
      <c r="C14" s="154"/>
      <c r="D14" s="154"/>
      <c r="E14" s="154"/>
      <c r="F14" s="154"/>
      <c r="G14" s="154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51" t="s">
        <v>10</v>
      </c>
      <c r="S14" s="152"/>
      <c r="T14" s="153"/>
      <c r="U14" s="24"/>
      <c r="V14" s="25"/>
    </row>
    <row r="15" spans="1:22" ht="50.45" customHeight="1" thickTop="1" thickBot="1" x14ac:dyDescent="0.3">
      <c r="B15" s="155" t="s">
        <v>28</v>
      </c>
      <c r="C15" s="155"/>
      <c r="D15" s="155"/>
      <c r="E15" s="155"/>
      <c r="F15" s="155"/>
      <c r="G15" s="155"/>
      <c r="H15" s="155"/>
      <c r="I15" s="26"/>
      <c r="L15" s="9"/>
      <c r="M15" s="9"/>
      <c r="N15" s="9"/>
      <c r="O15" s="27"/>
      <c r="P15" s="27"/>
      <c r="Q15" s="28">
        <f>SUM(P7:P12)</f>
        <v>238000</v>
      </c>
      <c r="R15" s="148">
        <f>SUM(S7:S12)</f>
        <v>0</v>
      </c>
      <c r="S15" s="149"/>
      <c r="T15" s="150"/>
    </row>
    <row r="16" spans="1:22" ht="15.75" thickTop="1" x14ac:dyDescent="0.25">
      <c r="B16" s="147" t="s">
        <v>29</v>
      </c>
      <c r="C16" s="147"/>
      <c r="D16" s="147"/>
      <c r="E16" s="147"/>
      <c r="F16" s="147"/>
      <c r="G16" s="147"/>
      <c r="H16" s="10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102"/>
      <c r="H17" s="10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02"/>
      <c r="H18" s="10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02"/>
      <c r="H19" s="10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02"/>
      <c r="H20" s="10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2"/>
      <c r="H22" s="10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2"/>
      <c r="H23" s="10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2"/>
      <c r="H24" s="10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2"/>
      <c r="H25" s="10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2"/>
      <c r="H26" s="10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2"/>
      <c r="H27" s="10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2"/>
      <c r="H28" s="10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2"/>
      <c r="H29" s="10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2"/>
      <c r="H30" s="10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2"/>
      <c r="H31" s="10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2"/>
      <c r="H32" s="10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2"/>
      <c r="H33" s="10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2"/>
      <c r="H34" s="10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2"/>
      <c r="H35" s="10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2"/>
      <c r="H36" s="10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2"/>
      <c r="H37" s="10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2"/>
      <c r="H38" s="10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2"/>
      <c r="H39" s="10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2"/>
      <c r="H40" s="10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2"/>
      <c r="H41" s="10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2"/>
      <c r="H42" s="10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2"/>
      <c r="H43" s="10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2"/>
      <c r="H44" s="10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2"/>
      <c r="H45" s="10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2"/>
      <c r="H46" s="10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2"/>
      <c r="H47" s="10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2"/>
      <c r="H48" s="10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2"/>
      <c r="H49" s="10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2"/>
      <c r="H50" s="10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2"/>
      <c r="H51" s="10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2"/>
      <c r="H52" s="10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2"/>
      <c r="H53" s="10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2"/>
      <c r="H54" s="10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2"/>
      <c r="H55" s="10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2"/>
      <c r="H56" s="10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2"/>
      <c r="H57" s="10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2"/>
      <c r="H58" s="10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2"/>
      <c r="H59" s="10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2"/>
      <c r="H60" s="10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2"/>
      <c r="H61" s="10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2"/>
      <c r="H62" s="10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2"/>
      <c r="H63" s="10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2"/>
      <c r="H64" s="10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2"/>
      <c r="H65" s="10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2"/>
      <c r="H66" s="10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2"/>
      <c r="H67" s="10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2"/>
      <c r="H68" s="10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2"/>
      <c r="H69" s="10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2"/>
      <c r="H70" s="10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2"/>
      <c r="H71" s="10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2"/>
      <c r="H72" s="10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2"/>
      <c r="H73" s="10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2"/>
      <c r="H74" s="10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2"/>
      <c r="H75" s="10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2"/>
      <c r="H76" s="10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2"/>
      <c r="H77" s="10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2"/>
      <c r="H78" s="10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2"/>
      <c r="H79" s="10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2"/>
      <c r="H80" s="10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2"/>
      <c r="H81" s="10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2"/>
      <c r="H82" s="10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2"/>
      <c r="H83" s="10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2"/>
      <c r="H84" s="10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2"/>
      <c r="H85" s="10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2"/>
      <c r="H86" s="10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2"/>
      <c r="H87" s="10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2"/>
      <c r="H88" s="10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2"/>
      <c r="H89" s="10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2"/>
      <c r="H90" s="10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2"/>
      <c r="H91" s="10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2"/>
      <c r="H92" s="10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2"/>
      <c r="H93" s="10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2"/>
      <c r="H94" s="10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2"/>
      <c r="H95" s="10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2"/>
      <c r="H96" s="10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2"/>
      <c r="H97" s="10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2"/>
      <c r="H98" s="10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2"/>
      <c r="H99" s="10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2"/>
      <c r="H100" s="10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2"/>
      <c r="H101" s="102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ZUAKQ3rpUgO7dgwFew61fq+LJoeep64CxDTuuT70jpTdrIsZB43b7UKqNtpVquShjwXBHtrj4x59/0UyWT1voQ==" saltValue="Q1eLycRscGGyNIj53mYDFA==" spinCount="100000" sheet="1" objects="1" scenarios="1"/>
  <mergeCells count="28">
    <mergeCell ref="V9:V10"/>
    <mergeCell ref="M11:M12"/>
    <mergeCell ref="N11:N12"/>
    <mergeCell ref="M9:M10"/>
    <mergeCell ref="N9:N10"/>
    <mergeCell ref="I9:I10"/>
    <mergeCell ref="I11:I12"/>
    <mergeCell ref="B16:G16"/>
    <mergeCell ref="R15:T15"/>
    <mergeCell ref="R14:T14"/>
    <mergeCell ref="B14:G14"/>
    <mergeCell ref="B15:H15"/>
    <mergeCell ref="B1:D1"/>
    <mergeCell ref="G5:H5"/>
    <mergeCell ref="I7:I8"/>
    <mergeCell ref="J7:J8"/>
    <mergeCell ref="K7:K8"/>
    <mergeCell ref="J9:J10"/>
    <mergeCell ref="K9:K10"/>
    <mergeCell ref="J11:J12"/>
    <mergeCell ref="K11:K12"/>
    <mergeCell ref="U7:U8"/>
    <mergeCell ref="U9:U12"/>
    <mergeCell ref="O9:O10"/>
    <mergeCell ref="O11:O12"/>
    <mergeCell ref="M7:M8"/>
    <mergeCell ref="N7:N8"/>
    <mergeCell ref="O7:O8"/>
  </mergeCells>
  <conditionalFormatting sqref="B7:B12 D7:D12">
    <cfRule type="containsBlanks" dxfId="19" priority="88">
      <formula>LEN(TRIM(B7))=0</formula>
    </cfRule>
  </conditionalFormatting>
  <conditionalFormatting sqref="B7:B12">
    <cfRule type="cellIs" dxfId="18" priority="85" operator="greaterThanOrEqual">
      <formula>1</formula>
    </cfRule>
  </conditionalFormatting>
  <conditionalFormatting sqref="T7:T12">
    <cfRule type="cellIs" dxfId="17" priority="72" operator="equal">
      <formula>"VYHOVUJE"</formula>
    </cfRule>
  </conditionalFormatting>
  <conditionalFormatting sqref="T7:T12">
    <cfRule type="cellIs" dxfId="16" priority="71" operator="equal">
      <formula>"NEVYHOVUJE"</formula>
    </cfRule>
  </conditionalFormatting>
  <conditionalFormatting sqref="G7:H7 G9:H9 G10:G12 G8 R7:R12">
    <cfRule type="containsBlanks" dxfId="15" priority="65">
      <formula>LEN(TRIM(G7))=0</formula>
    </cfRule>
  </conditionalFormatting>
  <conditionalFormatting sqref="G7:H7 G9:H9 G10:G12 G8 R7:R12">
    <cfRule type="notContainsBlanks" dxfId="14" priority="63">
      <formula>LEN(TRIM(G7))&gt;0</formula>
    </cfRule>
  </conditionalFormatting>
  <conditionalFormatting sqref="G7:H7 G9:H9 G10:G12 G8 R7:R12">
    <cfRule type="notContainsBlanks" dxfId="13" priority="62">
      <formula>LEN(TRIM(G7))&gt;0</formula>
    </cfRule>
  </conditionalFormatting>
  <conditionalFormatting sqref="G7:H7 G9:H9 G10:G12 G8">
    <cfRule type="notContainsBlanks" dxfId="12" priority="61">
      <formula>LEN(TRIM(G7))&gt;0</formula>
    </cfRule>
  </conditionalFormatting>
  <conditionalFormatting sqref="H8">
    <cfRule type="containsBlanks" dxfId="11" priority="12">
      <formula>LEN(TRIM(H8))=0</formula>
    </cfRule>
  </conditionalFormatting>
  <conditionalFormatting sqref="H8">
    <cfRule type="notContainsBlanks" dxfId="10" priority="11">
      <formula>LEN(TRIM(H8))&gt;0</formula>
    </cfRule>
  </conditionalFormatting>
  <conditionalFormatting sqref="H8">
    <cfRule type="notContainsBlanks" dxfId="9" priority="10">
      <formula>LEN(TRIM(H8))&gt;0</formula>
    </cfRule>
  </conditionalFormatting>
  <conditionalFormatting sqref="H8">
    <cfRule type="notContainsBlanks" dxfId="8" priority="9">
      <formula>LEN(TRIM(H8))&gt;0</formula>
    </cfRule>
  </conditionalFormatting>
  <conditionalFormatting sqref="H11:H12">
    <cfRule type="containsBlanks" dxfId="7" priority="8">
      <formula>LEN(TRIM(H11))=0</formula>
    </cfRule>
  </conditionalFormatting>
  <conditionalFormatting sqref="H11:H12">
    <cfRule type="notContainsBlanks" dxfId="6" priority="7">
      <formula>LEN(TRIM(H11))&gt;0</formula>
    </cfRule>
  </conditionalFormatting>
  <conditionalFormatting sqref="H11:H12">
    <cfRule type="notContainsBlanks" dxfId="5" priority="6">
      <formula>LEN(TRIM(H11))&gt;0</formula>
    </cfRule>
  </conditionalFormatting>
  <conditionalFormatting sqref="H11:H12">
    <cfRule type="notContainsBlanks" dxfId="4" priority="5">
      <formula>LEN(TRIM(H11))&gt;0</formula>
    </cfRule>
  </conditionalFormatting>
  <conditionalFormatting sqref="H10">
    <cfRule type="containsBlanks" dxfId="3" priority="4">
      <formula>LEN(TRIM(H10))=0</formula>
    </cfRule>
  </conditionalFormatting>
  <conditionalFormatting sqref="H10">
    <cfRule type="notContainsBlanks" dxfId="2" priority="3">
      <formula>LEN(TRIM(H10))&gt;0</formula>
    </cfRule>
  </conditionalFormatting>
  <conditionalFormatting sqref="H10">
    <cfRule type="notContainsBlanks" dxfId="1" priority="2">
      <formula>LEN(TRIM(H10))&gt;0</formula>
    </cfRule>
  </conditionalFormatting>
  <conditionalFormatting sqref="H10">
    <cfRule type="notContainsBlanks" dxfId="0" priority="1">
      <formula>LEN(TRIM(H10))&gt;0</formula>
    </cfRule>
  </conditionalFormatting>
  <dataValidations count="3">
    <dataValidation type="list" allowBlank="1" showInputMessage="1" showErrorMessage="1" sqref="J7 J9" xr:uid="{4F8F7A7E-91D6-48F4-9EDC-CFB63AA5A376}">
      <formula1>"ANO,NE"</formula1>
    </dataValidation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 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2022-09-20T08:02:38Z</cp:lastPrinted>
  <dcterms:created xsi:type="dcterms:W3CDTF">2014-03-05T12:43:32Z</dcterms:created>
  <dcterms:modified xsi:type="dcterms:W3CDTF">2022-10-06T07:52:40Z</dcterms:modified>
</cp:coreProperties>
</file>